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850" activeTab="0"/>
  </bookViews>
  <sheets>
    <sheet name="Grafik1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<sst xmlns="http://schemas.openxmlformats.org/spreadsheetml/2006/main" count="64" uniqueCount="33">
  <si>
    <t>1GRUP</t>
  </si>
  <si>
    <t>1.GRUP</t>
  </si>
  <si>
    <t>I</t>
  </si>
  <si>
    <t>II</t>
  </si>
  <si>
    <t>2.GRUP</t>
  </si>
  <si>
    <t>3.GRUP</t>
  </si>
  <si>
    <t>4.GRUP</t>
  </si>
  <si>
    <t>5.GRUP</t>
  </si>
  <si>
    <t>6.GRUP</t>
  </si>
  <si>
    <t>7.GRUP</t>
  </si>
  <si>
    <t>ORTALAMA</t>
  </si>
  <si>
    <t>10.GRUP</t>
  </si>
  <si>
    <t>9.GRUP</t>
  </si>
  <si>
    <t>8.GRUP</t>
  </si>
  <si>
    <t>Sünger</t>
  </si>
  <si>
    <t>Şeker</t>
  </si>
  <si>
    <t>Tahta</t>
  </si>
  <si>
    <t>MAK</t>
  </si>
  <si>
    <t>MİN</t>
  </si>
  <si>
    <t>I Yöntem Bağıl Hata</t>
  </si>
  <si>
    <t>II Yöntem Bağıl Hata</t>
  </si>
  <si>
    <t>ORTALAMALAR ARASI</t>
  </si>
  <si>
    <t>FARKLAR</t>
  </si>
  <si>
    <t>I YÖNTEM</t>
  </si>
  <si>
    <t>Taş (büyük)</t>
  </si>
  <si>
    <t>Taş (orta)</t>
  </si>
  <si>
    <t>Taş (küçük)</t>
  </si>
  <si>
    <t>Silindir (büyük)</t>
  </si>
  <si>
    <t>Silindir (orta)</t>
  </si>
  <si>
    <t>Küre (büyük)</t>
  </si>
  <si>
    <t>Küre (orta)</t>
  </si>
  <si>
    <t>Küre (küçük)</t>
  </si>
  <si>
    <t>Silindir (küçük)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</si>
</sst>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Sayfa1!$AF$3</c:f>
              <c:strCache>
                <c:ptCount val="1"/>
                <c:pt idx="0">
                  <c:v>I YÖNTEM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Sayfa1!$AE$4:$AE$15</c:f>
              <c:strCache>
                <c:ptCount val="12"/>
                <c:pt idx="0">
                  <c:v>Sünger</c:v>
                </c:pt>
                <c:pt idx="1">
                  <c:v>Şeker</c:v>
                </c:pt>
                <c:pt idx="2">
                  <c:v>Tahta</c:v>
                </c:pt>
                <c:pt idx="3">
                  <c:v>Küre (büyük)</c:v>
                </c:pt>
                <c:pt idx="4">
                  <c:v>Küre (orta)</c:v>
                </c:pt>
                <c:pt idx="5">
                  <c:v>Küre (küçük)</c:v>
                </c:pt>
                <c:pt idx="6">
                  <c:v>Silindir (büyük)</c:v>
                </c:pt>
                <c:pt idx="7">
                  <c:v>Silindir (orta)</c:v>
                </c:pt>
                <c:pt idx="8">
                  <c:v>Silindir (küçük)</c:v>
                </c:pt>
                <c:pt idx="9">
                  <c:v>Taş (büyük)</c:v>
                </c:pt>
                <c:pt idx="10">
                  <c:v>Taş (orta)</c:v>
                </c:pt>
                <c:pt idx="11">
                  <c:v>Taş (küçük)</c:v>
                </c:pt>
              </c:strCache>
            </c:strRef>
          </c:cat>
          <c:val>
            <c:numRef>
              <c:f>Sayfa1!$AF$4:$AF$15</c:f>
              <c:numCache>
                <c:ptCount val="12"/>
                <c:pt idx="0">
                  <c:v>0.01</c:v>
                </c:pt>
                <c:pt idx="1">
                  <c:v>1.17</c:v>
                </c:pt>
                <c:pt idx="2">
                  <c:v>0.54</c:v>
                </c:pt>
                <c:pt idx="3">
                  <c:v>10.31</c:v>
                </c:pt>
                <c:pt idx="4">
                  <c:v>3</c:v>
                </c:pt>
                <c:pt idx="5">
                  <c:v>3.71</c:v>
                </c:pt>
                <c:pt idx="6">
                  <c:v>7.54</c:v>
                </c:pt>
                <c:pt idx="7">
                  <c:v>4.59</c:v>
                </c:pt>
                <c:pt idx="8">
                  <c:v>5.15</c:v>
                </c:pt>
                <c:pt idx="9">
                  <c:v>2.68</c:v>
                </c:pt>
                <c:pt idx="10">
                  <c:v>2.21</c:v>
                </c:pt>
                <c:pt idx="11">
                  <c:v>2.89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Sayfa1!$AG$3</c:f>
              <c:strCache>
                <c:ptCount val="1"/>
                <c:pt idx="0">
                  <c:v>I YÖNTEM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Sayfa1!$AE$4:$AE$15</c:f>
              <c:strCache>
                <c:ptCount val="12"/>
                <c:pt idx="0">
                  <c:v>Sünger</c:v>
                </c:pt>
                <c:pt idx="1">
                  <c:v>Şeker</c:v>
                </c:pt>
                <c:pt idx="2">
                  <c:v>Tahta</c:v>
                </c:pt>
                <c:pt idx="3">
                  <c:v>Küre (büyük)</c:v>
                </c:pt>
                <c:pt idx="4">
                  <c:v>Küre (orta)</c:v>
                </c:pt>
                <c:pt idx="5">
                  <c:v>Küre (küçük)</c:v>
                </c:pt>
                <c:pt idx="6">
                  <c:v>Silindir (büyük)</c:v>
                </c:pt>
                <c:pt idx="7">
                  <c:v>Silindir (orta)</c:v>
                </c:pt>
                <c:pt idx="8">
                  <c:v>Silindir (küçük)</c:v>
                </c:pt>
                <c:pt idx="9">
                  <c:v>Taş (büyük)</c:v>
                </c:pt>
                <c:pt idx="10">
                  <c:v>Taş (orta)</c:v>
                </c:pt>
                <c:pt idx="11">
                  <c:v>Taş (küçük)</c:v>
                </c:pt>
              </c:strCache>
            </c:strRef>
          </c:cat>
          <c:val>
            <c:numRef>
              <c:f>Sayfa1!$AG$4:$AG$15</c:f>
              <c:numCache>
                <c:ptCount val="12"/>
                <c:pt idx="0">
                  <c:v>0.83</c:v>
                </c:pt>
                <c:pt idx="1">
                  <c:v>1.77</c:v>
                </c:pt>
                <c:pt idx="2">
                  <c:v>1.15</c:v>
                </c:pt>
                <c:pt idx="3">
                  <c:v>7.38</c:v>
                </c:pt>
                <c:pt idx="4">
                  <c:v>3.62</c:v>
                </c:pt>
                <c:pt idx="5">
                  <c:v>5.62</c:v>
                </c:pt>
                <c:pt idx="6">
                  <c:v>8</c:v>
                </c:pt>
                <c:pt idx="7">
                  <c:v>7.39</c:v>
                </c:pt>
                <c:pt idx="8">
                  <c:v>5.43</c:v>
                </c:pt>
                <c:pt idx="9">
                  <c:v>1.87</c:v>
                </c:pt>
                <c:pt idx="10">
                  <c:v>2.4</c:v>
                </c:pt>
                <c:pt idx="11">
                  <c:v>3.4</c:v>
                </c:pt>
              </c:numCache>
            </c:numRef>
          </c:val>
          <c:shape val="box"/>
        </c:ser>
        <c:shape val="box"/>
        <c:axId val="16092774"/>
        <c:axId val="10617239"/>
      </c:bar3D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MADDELER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YOĞUNLUK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Chart 1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6"/>
  <sheetViews>
    <sheetView zoomScale="120" zoomScaleNormal="12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"/>
    </sheetView>
  </sheetViews>
  <sheetFormatPr defaultColWidth="9.140625" defaultRowHeight="12.75"/>
  <cols>
    <col min="1" max="1" width="9.140625" style="1" customWidth="1"/>
    <col min="2" max="2" width="13.421875" style="1" bestFit="1" customWidth="1"/>
    <col min="3" max="3" width="7.28125" style="1" bestFit="1" customWidth="1"/>
    <col min="4" max="20" width="7.8515625" style="1" bestFit="1" customWidth="1"/>
    <col min="21" max="22" width="8.8515625" style="1" bestFit="1" customWidth="1"/>
    <col min="23" max="24" width="11.140625" style="1" bestFit="1" customWidth="1"/>
    <col min="25" max="26" width="9.140625" style="1" customWidth="1"/>
    <col min="27" max="27" width="17.8515625" style="1" bestFit="1" customWidth="1"/>
    <col min="28" max="28" width="18.28125" style="1" bestFit="1" customWidth="1"/>
    <col min="29" max="16384" width="9.140625" style="1" customWidth="1"/>
  </cols>
  <sheetData>
    <row r="2" spans="2:29" ht="12.75">
      <c r="B2" s="2"/>
      <c r="C2" s="2" t="s">
        <v>0</v>
      </c>
      <c r="D2" s="2" t="s">
        <v>1</v>
      </c>
      <c r="E2" s="2" t="s">
        <v>4</v>
      </c>
      <c r="F2" s="2" t="s">
        <v>4</v>
      </c>
      <c r="G2" s="2" t="s">
        <v>5</v>
      </c>
      <c r="H2" s="2" t="s">
        <v>5</v>
      </c>
      <c r="I2" s="2" t="s">
        <v>6</v>
      </c>
      <c r="J2" s="2" t="s">
        <v>6</v>
      </c>
      <c r="K2" s="2" t="s">
        <v>7</v>
      </c>
      <c r="L2" s="2" t="s">
        <v>7</v>
      </c>
      <c r="M2" s="2" t="s">
        <v>8</v>
      </c>
      <c r="N2" s="2" t="s">
        <v>8</v>
      </c>
      <c r="O2" s="2" t="s">
        <v>9</v>
      </c>
      <c r="P2" s="2" t="s">
        <v>9</v>
      </c>
      <c r="Q2" s="2" t="s">
        <v>13</v>
      </c>
      <c r="R2" s="2" t="s">
        <v>13</v>
      </c>
      <c r="S2" s="2" t="s">
        <v>12</v>
      </c>
      <c r="T2" s="2" t="s">
        <v>12</v>
      </c>
      <c r="U2" s="2" t="s">
        <v>11</v>
      </c>
      <c r="V2" s="2" t="s">
        <v>11</v>
      </c>
      <c r="W2" s="2" t="s">
        <v>10</v>
      </c>
      <c r="X2" s="2" t="s">
        <v>10</v>
      </c>
      <c r="AC2" s="1" t="s">
        <v>21</v>
      </c>
    </row>
    <row r="3" spans="2:33" ht="12.75">
      <c r="B3" s="2"/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2</v>
      </c>
      <c r="N3" s="2" t="s">
        <v>3</v>
      </c>
      <c r="O3" s="2" t="s">
        <v>2</v>
      </c>
      <c r="P3" s="2" t="s">
        <v>3</v>
      </c>
      <c r="Q3" s="2" t="s">
        <v>2</v>
      </c>
      <c r="R3" s="2" t="s">
        <v>3</v>
      </c>
      <c r="S3" s="2" t="s">
        <v>2</v>
      </c>
      <c r="T3" s="2" t="s">
        <v>3</v>
      </c>
      <c r="U3" s="2" t="s">
        <v>2</v>
      </c>
      <c r="V3" s="2" t="s">
        <v>3</v>
      </c>
      <c r="W3" s="2" t="s">
        <v>2</v>
      </c>
      <c r="X3" s="2" t="s">
        <v>3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22</v>
      </c>
      <c r="AF3" s="1" t="s">
        <v>23</v>
      </c>
      <c r="AG3" s="1" t="s">
        <v>23</v>
      </c>
    </row>
    <row r="4" spans="2:33" ht="12.75">
      <c r="B4" s="2" t="s">
        <v>14</v>
      </c>
      <c r="C4" s="2">
        <v>0.01</v>
      </c>
      <c r="D4" s="2">
        <v>2.24</v>
      </c>
      <c r="E4" s="3">
        <v>0.015</v>
      </c>
      <c r="F4" s="2">
        <v>0.14</v>
      </c>
      <c r="G4" s="3">
        <v>0.015</v>
      </c>
      <c r="H4" s="2">
        <v>0.2</v>
      </c>
      <c r="I4" s="2">
        <v>0.013</v>
      </c>
      <c r="J4" s="2">
        <v>0.11</v>
      </c>
      <c r="K4" s="2">
        <v>0.014</v>
      </c>
      <c r="L4" s="2">
        <v>2.24</v>
      </c>
      <c r="M4" s="2">
        <v>0.014</v>
      </c>
      <c r="N4" s="2">
        <v>0.51</v>
      </c>
      <c r="O4" s="2">
        <v>0.01</v>
      </c>
      <c r="P4" s="2">
        <v>0.2</v>
      </c>
      <c r="Q4" s="2">
        <v>0.01</v>
      </c>
      <c r="R4" s="2">
        <v>0.26</v>
      </c>
      <c r="S4" s="2">
        <v>0.01</v>
      </c>
      <c r="T4" s="2">
        <v>2.24</v>
      </c>
      <c r="U4" s="2">
        <v>0.01</v>
      </c>
      <c r="V4" s="2">
        <v>0.14</v>
      </c>
      <c r="W4" s="2" t="str">
        <f aca="true" t="shared" si="0" ref="W4:X8">ROUND(AVERAGE(C4,E4,G4,I4,K4,M4,O4,Q4,S4,U4),2)&amp;" ± "&amp;ROUND(AVEDEV(C4,E4,G4,I4,K4,M4,O4,Q4,S4,U4),2)</f>
        <v>0,01 ± 0</v>
      </c>
      <c r="X4" s="2" t="str">
        <f t="shared" si="0"/>
        <v>0,83 ± 0,85</v>
      </c>
      <c r="Y4" s="2">
        <f>MAX(C4,E4,G4,I4,K4,M4,O4,Q4,S4,U4)</f>
        <v>0.015</v>
      </c>
      <c r="Z4" s="1">
        <f>MIN(C4,E4,G4,I4,K4,M4,O4,Q4,S4,U4)</f>
        <v>0.01</v>
      </c>
      <c r="AA4" s="1">
        <f>ROUND(AVEDEV(C4,E4,G4,I4,K4,M4,O4,Q4,S4,U4),2)/ROUND(AVERAGE(C4,E4,G4,I4,K4,M4,O4,Q4,S4,U4),2)*100</f>
        <v>0</v>
      </c>
      <c r="AB4" s="1">
        <f>ROUND(AVEDEV(D4,F4,H4,J4,L4,N4,P4,R4,T4,V4),2)/ROUND(AVERAGE(D4,F4,H4,J4,L4,N4,P4,R4,T4,V4),2)*100</f>
        <v>102.40963855421687</v>
      </c>
      <c r="AC4" s="1">
        <f>ROUND(AVERAGE(C4,E4,G4,I4,K4,M4,O4,Q4,S4,U4),2)-ROUND(AVERAGE(D4,F4,H4,J4,L4,N4,P4,R4,T4,V4),2)</f>
        <v>-0.82</v>
      </c>
      <c r="AE4" s="1" t="str">
        <f>B4</f>
        <v>Sünger</v>
      </c>
      <c r="AF4" s="1">
        <f>ROUND(AVERAGE(C4,E4,G4,I4,K4,M4,O4,Q4,S4,U4),2)</f>
        <v>0.01</v>
      </c>
      <c r="AG4" s="1">
        <f>ROUND(AVERAGE(D4,F4,H4,J4,L4,N4,P4,R4,T4,V4),2)</f>
        <v>0.83</v>
      </c>
    </row>
    <row r="5" spans="2:33" ht="12.75">
      <c r="B5" s="2" t="s">
        <v>15</v>
      </c>
      <c r="C5" s="2">
        <v>1.24</v>
      </c>
      <c r="D5" s="2">
        <v>1.33</v>
      </c>
      <c r="E5" s="4">
        <v>0.99</v>
      </c>
      <c r="F5" s="2">
        <v>2.68</v>
      </c>
      <c r="G5" s="2">
        <v>1.12</v>
      </c>
      <c r="H5" s="2">
        <v>1.78</v>
      </c>
      <c r="I5" s="2">
        <v>1.11</v>
      </c>
      <c r="J5" s="2">
        <v>2.66</v>
      </c>
      <c r="K5" s="3">
        <v>1.33</v>
      </c>
      <c r="L5" s="2">
        <v>1.33</v>
      </c>
      <c r="M5" s="2">
        <v>1.24</v>
      </c>
      <c r="N5" s="2">
        <v>2.67</v>
      </c>
      <c r="O5" s="2">
        <v>1.09</v>
      </c>
      <c r="P5" s="2">
        <v>1.05</v>
      </c>
      <c r="Q5" s="2">
        <v>1.06</v>
      </c>
      <c r="R5" s="2">
        <v>1.38</v>
      </c>
      <c r="S5" s="2">
        <v>1.24</v>
      </c>
      <c r="T5" s="2">
        <v>1.49</v>
      </c>
      <c r="U5" s="2">
        <v>1.24</v>
      </c>
      <c r="V5" s="2">
        <v>1.34</v>
      </c>
      <c r="W5" s="2" t="str">
        <f t="shared" si="0"/>
        <v>1,17 ± 0,09</v>
      </c>
      <c r="X5" s="2" t="str">
        <f t="shared" si="0"/>
        <v>1,77 ± 0,54</v>
      </c>
      <c r="Y5" s="2">
        <f aca="true" t="shared" si="1" ref="Y5:Y15">MAX(C5,E5,G5,I5,K5,M5,O5,Q5,S5,U5)</f>
        <v>1.33</v>
      </c>
      <c r="Z5" s="1">
        <f aca="true" t="shared" si="2" ref="Z5:Z15">MIN(C5,E5,G5,I5,K5,M5,O5,Q5,S5,U5)</f>
        <v>0.99</v>
      </c>
      <c r="AA5" s="1">
        <f aca="true" t="shared" si="3" ref="AA5:AB15">ROUND(AVEDEV(C5,E5,G5,I5,K5,M5,O5,Q5,S5,U5),2)/ROUND(AVERAGE(C5,E5,G5,I5,K5,M5,O5,Q5,S5,U5),2)*100</f>
        <v>7.6923076923076925</v>
      </c>
      <c r="AB5" s="1">
        <f t="shared" si="3"/>
        <v>30.508474576271187</v>
      </c>
      <c r="AC5" s="1">
        <f aca="true" t="shared" si="4" ref="AC5:AC15">ROUND(AVERAGE(C5,E5,G5,I5,K5,M5,O5,Q5,S5,U5),2)-ROUND(AVERAGE(D5,F5,H5,J5,L5,N5,P5,R5,T5,V5),2)</f>
        <v>-0.6000000000000001</v>
      </c>
      <c r="AE5" s="1" t="str">
        <f aca="true" t="shared" si="5" ref="AE5:AE15">B5</f>
        <v>Şeker</v>
      </c>
      <c r="AF5" s="1">
        <f aca="true" t="shared" si="6" ref="AF5:AF15">ROUND(AVERAGE(C5,E5,G5,I5,K5,M5,O5,Q5,S5,U5),2)</f>
        <v>1.17</v>
      </c>
      <c r="AG5" s="1">
        <f aca="true" t="shared" si="7" ref="AG5:AG15">ROUND(AVERAGE(D5,F5,H5,J5,L5,N5,P5,R5,T5,V5),2)</f>
        <v>1.77</v>
      </c>
    </row>
    <row r="6" spans="2:33" ht="12.75">
      <c r="B6" s="2" t="s">
        <v>16</v>
      </c>
      <c r="C6" s="2">
        <v>0.46</v>
      </c>
      <c r="D6" s="2">
        <v>2.51</v>
      </c>
      <c r="E6" s="2">
        <v>0.4653</v>
      </c>
      <c r="F6" s="2">
        <v>2.5</v>
      </c>
      <c r="G6" s="2">
        <v>0.57</v>
      </c>
      <c r="H6" s="2">
        <v>0.8</v>
      </c>
      <c r="I6" s="2">
        <v>0.57</v>
      </c>
      <c r="J6" s="2">
        <v>0.66</v>
      </c>
      <c r="K6" s="3">
        <v>0.71</v>
      </c>
      <c r="L6" s="2">
        <v>0.57</v>
      </c>
      <c r="M6" s="2">
        <v>0.53</v>
      </c>
      <c r="N6" s="2">
        <v>0.74</v>
      </c>
      <c r="O6" s="2">
        <v>0.57</v>
      </c>
      <c r="P6" s="2">
        <v>0.86</v>
      </c>
      <c r="Q6" s="2">
        <v>0.51</v>
      </c>
      <c r="R6" s="2">
        <v>0.89</v>
      </c>
      <c r="S6" s="2">
        <v>0.52</v>
      </c>
      <c r="T6" s="2">
        <v>1.17</v>
      </c>
      <c r="U6" s="4">
        <v>0.46</v>
      </c>
      <c r="V6" s="2">
        <v>0.8</v>
      </c>
      <c r="W6" s="2" t="str">
        <f t="shared" si="0"/>
        <v>0,54 ± 0,05</v>
      </c>
      <c r="X6" s="2" t="str">
        <f t="shared" si="0"/>
        <v>1,15 ± 0,55</v>
      </c>
      <c r="Y6" s="2">
        <f t="shared" si="1"/>
        <v>0.71</v>
      </c>
      <c r="Z6" s="1">
        <f t="shared" si="2"/>
        <v>0.46</v>
      </c>
      <c r="AA6" s="1">
        <f t="shared" si="3"/>
        <v>9.25925925925926</v>
      </c>
      <c r="AB6" s="1">
        <f t="shared" si="3"/>
        <v>47.82608695652175</v>
      </c>
      <c r="AC6" s="1">
        <f t="shared" si="4"/>
        <v>-0.6099999999999999</v>
      </c>
      <c r="AE6" s="1" t="str">
        <f t="shared" si="5"/>
        <v>Tahta</v>
      </c>
      <c r="AF6" s="1">
        <f t="shared" si="6"/>
        <v>0.54</v>
      </c>
      <c r="AG6" s="1">
        <f t="shared" si="7"/>
        <v>1.15</v>
      </c>
    </row>
    <row r="7" spans="2:33" ht="12.75">
      <c r="B7" s="2" t="s">
        <v>29</v>
      </c>
      <c r="C7" s="2">
        <v>7.78</v>
      </c>
      <c r="D7" s="2">
        <v>2.2</v>
      </c>
      <c r="E7" s="2">
        <v>7.78</v>
      </c>
      <c r="F7" s="2">
        <v>6.4</v>
      </c>
      <c r="G7" s="2">
        <v>6.33</v>
      </c>
      <c r="H7" s="2">
        <v>15.75</v>
      </c>
      <c r="I7" s="2">
        <v>4.9</v>
      </c>
      <c r="J7" s="2">
        <v>6.47</v>
      </c>
      <c r="K7" s="2">
        <v>7.78</v>
      </c>
      <c r="L7" s="2">
        <v>8.46</v>
      </c>
      <c r="M7" s="2">
        <v>13.5</v>
      </c>
      <c r="N7" s="2">
        <v>6.88</v>
      </c>
      <c r="O7" s="3">
        <v>32.6</v>
      </c>
      <c r="P7" s="2">
        <v>6.87</v>
      </c>
      <c r="Q7" s="1">
        <v>13.47</v>
      </c>
      <c r="R7" s="2">
        <v>6.87</v>
      </c>
      <c r="S7" s="2">
        <v>7.78</v>
      </c>
      <c r="T7" s="2">
        <v>6.08</v>
      </c>
      <c r="U7" s="4">
        <v>1.2</v>
      </c>
      <c r="V7" s="2">
        <v>7.86</v>
      </c>
      <c r="W7" s="2" t="str">
        <f t="shared" si="0"/>
        <v>10,31 ± 5,73</v>
      </c>
      <c r="X7" s="2" t="str">
        <f t="shared" si="0"/>
        <v>7,38 ± 1,98</v>
      </c>
      <c r="Y7" s="2">
        <f t="shared" si="1"/>
        <v>32.6</v>
      </c>
      <c r="Z7" s="1">
        <f t="shared" si="2"/>
        <v>1.2</v>
      </c>
      <c r="AA7" s="1">
        <f t="shared" si="3"/>
        <v>55.57710960232784</v>
      </c>
      <c r="AB7" s="1">
        <f t="shared" si="3"/>
        <v>26.82926829268293</v>
      </c>
      <c r="AC7" s="1">
        <f t="shared" si="4"/>
        <v>2.9300000000000006</v>
      </c>
      <c r="AE7" s="1" t="str">
        <f t="shared" si="5"/>
        <v>Küre (büyük)</v>
      </c>
      <c r="AF7" s="1">
        <f t="shared" si="6"/>
        <v>10.31</v>
      </c>
      <c r="AG7" s="1">
        <f t="shared" si="7"/>
        <v>7.38</v>
      </c>
    </row>
    <row r="8" spans="2:33" ht="12.75">
      <c r="B8" s="2" t="s">
        <v>30</v>
      </c>
      <c r="C8" s="2">
        <v>2.49</v>
      </c>
      <c r="D8" s="2">
        <v>2.66</v>
      </c>
      <c r="E8" s="2">
        <v>3.02</v>
      </c>
      <c r="F8" s="2">
        <v>7.4</v>
      </c>
      <c r="G8" s="2">
        <v>4.34</v>
      </c>
      <c r="H8" s="2">
        <v>2.66</v>
      </c>
      <c r="I8" s="2">
        <v>2.49</v>
      </c>
      <c r="J8" s="2">
        <v>2.13</v>
      </c>
      <c r="K8" s="3">
        <v>5.56</v>
      </c>
      <c r="L8" s="2">
        <v>5.59</v>
      </c>
      <c r="M8" s="2">
        <v>2.49</v>
      </c>
      <c r="N8" s="2">
        <v>2.67</v>
      </c>
      <c r="O8" s="2">
        <v>1.64</v>
      </c>
      <c r="P8" s="2">
        <v>2.37</v>
      </c>
      <c r="Q8" s="4">
        <v>1.1</v>
      </c>
      <c r="R8" s="2">
        <v>2.67</v>
      </c>
      <c r="S8" s="2">
        <v>2.49</v>
      </c>
      <c r="T8" s="2">
        <v>2.5</v>
      </c>
      <c r="U8" s="2">
        <v>4.34</v>
      </c>
      <c r="V8" s="2">
        <v>5.56</v>
      </c>
      <c r="W8" s="2" t="str">
        <f t="shared" si="0"/>
        <v>3 ± 1,06</v>
      </c>
      <c r="X8" s="2" t="str">
        <f t="shared" si="0"/>
        <v>3,62 ± 1,54</v>
      </c>
      <c r="Y8" s="2">
        <f t="shared" si="1"/>
        <v>5.56</v>
      </c>
      <c r="Z8" s="1">
        <f t="shared" si="2"/>
        <v>1.1</v>
      </c>
      <c r="AA8" s="1">
        <f t="shared" si="3"/>
        <v>35.333333333333336</v>
      </c>
      <c r="AB8" s="1">
        <f t="shared" si="3"/>
        <v>42.5414364640884</v>
      </c>
      <c r="AC8" s="1">
        <f t="shared" si="4"/>
        <v>-0.6200000000000001</v>
      </c>
      <c r="AE8" s="1" t="str">
        <f t="shared" si="5"/>
        <v>Küre (orta)</v>
      </c>
      <c r="AF8" s="1">
        <f t="shared" si="6"/>
        <v>3</v>
      </c>
      <c r="AG8" s="1">
        <f t="shared" si="7"/>
        <v>3.62</v>
      </c>
    </row>
    <row r="9" spans="2:33" ht="12.75">
      <c r="B9" s="2" t="s">
        <v>31</v>
      </c>
      <c r="C9" s="4">
        <v>0.77</v>
      </c>
      <c r="D9" s="2">
        <v>2.89</v>
      </c>
      <c r="E9" s="2">
        <v>1.54</v>
      </c>
      <c r="F9" s="2">
        <v>2.6</v>
      </c>
      <c r="G9" s="2">
        <v>6.41</v>
      </c>
      <c r="H9" s="2">
        <v>7.45</v>
      </c>
      <c r="I9" s="2">
        <v>2.67</v>
      </c>
      <c r="J9" s="2">
        <v>9.32</v>
      </c>
      <c r="K9" s="2">
        <v>5.87</v>
      </c>
      <c r="L9" s="2">
        <v>4.44</v>
      </c>
      <c r="M9" s="2">
        <v>5.85</v>
      </c>
      <c r="N9" s="2">
        <v>2.67</v>
      </c>
      <c r="O9" s="2">
        <v>1.5</v>
      </c>
      <c r="P9" s="2">
        <v>5.9</v>
      </c>
      <c r="Q9" s="2">
        <v>3.12</v>
      </c>
      <c r="R9" s="2">
        <v>11.18</v>
      </c>
      <c r="S9" s="2">
        <v>1.54</v>
      </c>
      <c r="T9" s="2">
        <v>2.6</v>
      </c>
      <c r="U9" s="3">
        <v>7.78</v>
      </c>
      <c r="V9" s="2">
        <v>7.12</v>
      </c>
      <c r="W9" s="2" t="str">
        <f aca="true" t="shared" si="8" ref="W9:W15">ROUND(AVERAGE(C9,E9,G9,I9,K9,M9,O9,Q9,S9,U9),2)&amp;" ± "&amp;ROUND(AVEDEV(C9,E9,G9,I9,K9,M9,O9,Q9,S9,U9),2)</f>
        <v>3,71 ± 2,22</v>
      </c>
      <c r="X9" s="2" t="str">
        <f aca="true" t="shared" si="9" ref="X9:X15">ROUND(AVERAGE(D9,F9,H9,J9,L9,N9,P9,R9,T9,V9),2)&amp;" ± "&amp;ROUND(AVEDEV(D9,F9,H9,J9,L9,N9,P9,R9,T9,V9),2)</f>
        <v>5,62 ± 2,58</v>
      </c>
      <c r="Y9" s="2">
        <f t="shared" si="1"/>
        <v>7.78</v>
      </c>
      <c r="Z9" s="1">
        <f t="shared" si="2"/>
        <v>0.77</v>
      </c>
      <c r="AA9" s="1">
        <f t="shared" si="3"/>
        <v>59.83827493261457</v>
      </c>
      <c r="AB9" s="1">
        <f t="shared" si="3"/>
        <v>45.90747330960854</v>
      </c>
      <c r="AC9" s="1">
        <f t="shared" si="4"/>
        <v>-1.9100000000000001</v>
      </c>
      <c r="AE9" s="1" t="str">
        <f t="shared" si="5"/>
        <v>Küre (küçük)</v>
      </c>
      <c r="AF9" s="1">
        <f t="shared" si="6"/>
        <v>3.71</v>
      </c>
      <c r="AG9" s="1">
        <f t="shared" si="7"/>
        <v>5.62</v>
      </c>
    </row>
    <row r="10" spans="2:33" ht="12.75">
      <c r="B10" s="2" t="s">
        <v>27</v>
      </c>
      <c r="C10" s="4">
        <v>1.65</v>
      </c>
      <c r="D10" s="2">
        <v>8.3</v>
      </c>
      <c r="E10" s="3">
        <v>15.89</v>
      </c>
      <c r="F10" s="2">
        <v>16.6</v>
      </c>
      <c r="G10" s="2">
        <v>6.74</v>
      </c>
      <c r="H10" s="2">
        <v>4.15</v>
      </c>
      <c r="I10" s="2">
        <v>8.26</v>
      </c>
      <c r="J10" s="2">
        <v>8.49</v>
      </c>
      <c r="K10" s="2">
        <v>2.41</v>
      </c>
      <c r="L10" s="2">
        <v>3.65</v>
      </c>
      <c r="M10" s="2">
        <v>7.81</v>
      </c>
      <c r="N10" s="2">
        <v>8.31</v>
      </c>
      <c r="O10" s="2">
        <v>9.08</v>
      </c>
      <c r="P10" s="2">
        <v>10.4</v>
      </c>
      <c r="Q10" s="2">
        <v>7.97</v>
      </c>
      <c r="R10" s="2">
        <v>6.15</v>
      </c>
      <c r="S10" s="2">
        <v>7.81</v>
      </c>
      <c r="T10" s="2">
        <v>7.8</v>
      </c>
      <c r="U10" s="2">
        <v>7.82</v>
      </c>
      <c r="V10" s="2">
        <v>6.1</v>
      </c>
      <c r="W10" s="2" t="str">
        <f t="shared" si="8"/>
        <v>7,54 ± 2,37</v>
      </c>
      <c r="X10" s="2" t="str">
        <f t="shared" si="9"/>
        <v>8 ± 2,43</v>
      </c>
      <c r="Y10" s="2">
        <f t="shared" si="1"/>
        <v>15.89</v>
      </c>
      <c r="Z10" s="1">
        <f t="shared" si="2"/>
        <v>1.65</v>
      </c>
      <c r="AA10" s="1">
        <f t="shared" si="3"/>
        <v>31.432360742705573</v>
      </c>
      <c r="AB10" s="1">
        <f t="shared" si="3"/>
        <v>30.375000000000004</v>
      </c>
      <c r="AC10" s="1">
        <f t="shared" si="4"/>
        <v>-0.45999999999999996</v>
      </c>
      <c r="AE10" s="1" t="str">
        <f t="shared" si="5"/>
        <v>Silindir (büyük)</v>
      </c>
      <c r="AF10" s="1">
        <f t="shared" si="6"/>
        <v>7.54</v>
      </c>
      <c r="AG10" s="1">
        <f t="shared" si="7"/>
        <v>8</v>
      </c>
    </row>
    <row r="11" spans="2:33" ht="12.75">
      <c r="B11" s="2" t="s">
        <v>28</v>
      </c>
      <c r="C11" s="2">
        <v>5.11</v>
      </c>
      <c r="D11" s="2">
        <v>5.31</v>
      </c>
      <c r="E11" s="2">
        <v>7.83</v>
      </c>
      <c r="F11" s="2">
        <v>10.9</v>
      </c>
      <c r="G11" s="2">
        <v>1.06</v>
      </c>
      <c r="H11" s="2">
        <v>10.96</v>
      </c>
      <c r="I11" s="3">
        <v>8.26</v>
      </c>
      <c r="J11" s="2">
        <v>7.07</v>
      </c>
      <c r="K11" s="2">
        <v>1.14</v>
      </c>
      <c r="L11" s="2">
        <v>6.92</v>
      </c>
      <c r="M11" s="4">
        <v>1.06</v>
      </c>
      <c r="N11" s="2">
        <v>5.29</v>
      </c>
      <c r="O11" s="2">
        <v>2.52</v>
      </c>
      <c r="P11" s="2">
        <v>5.35</v>
      </c>
      <c r="Q11" s="2">
        <v>7.14</v>
      </c>
      <c r="R11" s="2">
        <v>5.31</v>
      </c>
      <c r="S11" s="2">
        <v>5.9</v>
      </c>
      <c r="T11" s="2">
        <v>10.97</v>
      </c>
      <c r="U11" s="2">
        <v>5.9</v>
      </c>
      <c r="V11" s="2">
        <v>5.8</v>
      </c>
      <c r="W11" s="2" t="str">
        <f t="shared" si="8"/>
        <v>4,59 ± 2,52</v>
      </c>
      <c r="X11" s="2" t="str">
        <f t="shared" si="9"/>
        <v>7,39 ± 2,13</v>
      </c>
      <c r="Y11" s="2">
        <f t="shared" si="1"/>
        <v>8.26</v>
      </c>
      <c r="Z11" s="1">
        <f t="shared" si="2"/>
        <v>1.06</v>
      </c>
      <c r="AA11" s="1">
        <f t="shared" si="3"/>
        <v>54.90196078431373</v>
      </c>
      <c r="AB11" s="1">
        <f t="shared" si="3"/>
        <v>28.822733423545333</v>
      </c>
      <c r="AC11" s="1">
        <f t="shared" si="4"/>
        <v>-2.8</v>
      </c>
      <c r="AE11" s="1" t="str">
        <f t="shared" si="5"/>
        <v>Silindir (orta)</v>
      </c>
      <c r="AF11" s="1">
        <f t="shared" si="6"/>
        <v>4.59</v>
      </c>
      <c r="AG11" s="1">
        <f t="shared" si="7"/>
        <v>7.39</v>
      </c>
    </row>
    <row r="12" spans="2:33" ht="12.75">
      <c r="B12" s="2" t="s">
        <v>32</v>
      </c>
      <c r="C12" s="2">
        <v>1.64</v>
      </c>
      <c r="D12" s="2">
        <v>2.89</v>
      </c>
      <c r="E12" s="2">
        <v>6.42</v>
      </c>
      <c r="F12" s="2">
        <v>14.4</v>
      </c>
      <c r="G12" s="2">
        <v>4.74</v>
      </c>
      <c r="H12" s="2">
        <v>9.6</v>
      </c>
      <c r="I12" s="2">
        <v>6.36</v>
      </c>
      <c r="J12" s="2">
        <v>5.78</v>
      </c>
      <c r="K12" s="2">
        <v>6.38</v>
      </c>
      <c r="L12" s="2">
        <v>2.89</v>
      </c>
      <c r="M12" s="3">
        <v>7.78</v>
      </c>
      <c r="N12" s="2">
        <v>6.03</v>
      </c>
      <c r="O12" s="2">
        <v>3.49</v>
      </c>
      <c r="P12" s="2">
        <v>3.61</v>
      </c>
      <c r="Q12" s="2">
        <v>6.71</v>
      </c>
      <c r="R12" s="2">
        <v>3.86</v>
      </c>
      <c r="S12" s="2">
        <v>6.42</v>
      </c>
      <c r="T12" s="2">
        <v>3.83</v>
      </c>
      <c r="U12" s="4">
        <v>1.54</v>
      </c>
      <c r="V12" s="2">
        <v>1.45</v>
      </c>
      <c r="W12" s="2" t="str">
        <f t="shared" si="8"/>
        <v>5,15 ± 1,84</v>
      </c>
      <c r="X12" s="2" t="str">
        <f t="shared" si="9"/>
        <v>5,43 ± 2,81</v>
      </c>
      <c r="Y12" s="2">
        <f t="shared" si="1"/>
        <v>7.78</v>
      </c>
      <c r="Z12" s="1">
        <f t="shared" si="2"/>
        <v>1.54</v>
      </c>
      <c r="AA12" s="1">
        <f t="shared" si="3"/>
        <v>35.728155339805824</v>
      </c>
      <c r="AB12" s="1">
        <f t="shared" si="3"/>
        <v>51.74953959484346</v>
      </c>
      <c r="AC12" s="1">
        <f t="shared" si="4"/>
        <v>-0.27999999999999936</v>
      </c>
      <c r="AE12" s="1" t="str">
        <f t="shared" si="5"/>
        <v>Silindir (küçük)</v>
      </c>
      <c r="AF12" s="1">
        <f t="shared" si="6"/>
        <v>5.15</v>
      </c>
      <c r="AG12" s="1">
        <f t="shared" si="7"/>
        <v>5.43</v>
      </c>
    </row>
    <row r="13" spans="2:33" ht="12.75">
      <c r="B13" s="2" t="s">
        <v>24</v>
      </c>
      <c r="C13" s="2">
        <v>2.56</v>
      </c>
      <c r="D13" s="2">
        <v>1.12</v>
      </c>
      <c r="E13" s="2">
        <v>3.12</v>
      </c>
      <c r="F13" s="2">
        <v>1.12</v>
      </c>
      <c r="G13" s="2">
        <v>3.12</v>
      </c>
      <c r="H13" s="2">
        <v>2.67</v>
      </c>
      <c r="I13" s="4">
        <v>1.59</v>
      </c>
      <c r="J13" s="2">
        <v>2.46</v>
      </c>
      <c r="K13" s="2">
        <v>3.19</v>
      </c>
      <c r="L13" s="2">
        <v>1.17</v>
      </c>
      <c r="M13" s="2">
        <v>1.64</v>
      </c>
      <c r="N13" s="2">
        <v>1.56</v>
      </c>
      <c r="O13" s="2">
        <v>1.64</v>
      </c>
      <c r="P13" s="2">
        <v>3.13</v>
      </c>
      <c r="Q13" s="2">
        <v>2.25</v>
      </c>
      <c r="R13" s="2">
        <v>1.56</v>
      </c>
      <c r="S13" s="3">
        <v>4.57</v>
      </c>
      <c r="T13" s="2">
        <v>2.34</v>
      </c>
      <c r="U13" s="2">
        <v>3.12</v>
      </c>
      <c r="V13" s="2">
        <v>1.6</v>
      </c>
      <c r="W13" s="2" t="str">
        <f t="shared" si="8"/>
        <v>2,68 ± 0,74</v>
      </c>
      <c r="X13" s="2" t="str">
        <f t="shared" si="9"/>
        <v>1,87 ± 0,62</v>
      </c>
      <c r="Y13" s="2">
        <f t="shared" si="1"/>
        <v>4.57</v>
      </c>
      <c r="Z13" s="1">
        <f t="shared" si="2"/>
        <v>1.59</v>
      </c>
      <c r="AA13" s="1">
        <f t="shared" si="3"/>
        <v>27.61194029850746</v>
      </c>
      <c r="AB13" s="1">
        <f t="shared" si="3"/>
        <v>33.155080213903744</v>
      </c>
      <c r="AC13" s="1">
        <f t="shared" si="4"/>
        <v>0.81</v>
      </c>
      <c r="AE13" s="1" t="str">
        <f t="shared" si="5"/>
        <v>Taş (büyük)</v>
      </c>
      <c r="AF13" s="1">
        <f t="shared" si="6"/>
        <v>2.68</v>
      </c>
      <c r="AG13" s="1">
        <f t="shared" si="7"/>
        <v>1.87</v>
      </c>
    </row>
    <row r="14" spans="2:33" ht="12.75">
      <c r="B14" s="2" t="s">
        <v>25</v>
      </c>
      <c r="C14" s="3">
        <v>3.75</v>
      </c>
      <c r="D14" s="2">
        <v>2.34</v>
      </c>
      <c r="E14" s="2">
        <v>2.07</v>
      </c>
      <c r="F14" s="2">
        <v>2.34</v>
      </c>
      <c r="G14" s="2">
        <v>2.46</v>
      </c>
      <c r="H14" s="2">
        <v>2.34</v>
      </c>
      <c r="I14" s="2">
        <v>2.05</v>
      </c>
      <c r="J14" s="2">
        <v>3.12</v>
      </c>
      <c r="K14" s="4">
        <v>0.95</v>
      </c>
      <c r="L14" s="2">
        <v>1.65</v>
      </c>
      <c r="M14" s="2">
        <v>2.07</v>
      </c>
      <c r="N14" s="2">
        <v>2.05</v>
      </c>
      <c r="O14" s="2">
        <v>2.45</v>
      </c>
      <c r="P14" s="2">
        <v>2.43</v>
      </c>
      <c r="Q14" s="2">
        <v>2.05</v>
      </c>
      <c r="R14" s="2">
        <v>2.07</v>
      </c>
      <c r="S14" s="2">
        <v>2.2</v>
      </c>
      <c r="T14" s="2">
        <v>3.34</v>
      </c>
      <c r="U14" s="2">
        <v>2.07</v>
      </c>
      <c r="V14" s="2">
        <v>2.34</v>
      </c>
      <c r="W14" s="2" t="str">
        <f t="shared" si="8"/>
        <v>2,21 ± 0,4</v>
      </c>
      <c r="X14" s="2" t="str">
        <f t="shared" si="9"/>
        <v>2,4 ± 0,34</v>
      </c>
      <c r="Y14" s="2">
        <f t="shared" si="1"/>
        <v>3.75</v>
      </c>
      <c r="Z14" s="1">
        <f t="shared" si="2"/>
        <v>0.95</v>
      </c>
      <c r="AA14" s="1">
        <f t="shared" si="3"/>
        <v>18.09954751131222</v>
      </c>
      <c r="AB14" s="1">
        <f t="shared" si="3"/>
        <v>14.16666666666667</v>
      </c>
      <c r="AC14" s="1">
        <f t="shared" si="4"/>
        <v>-0.18999999999999995</v>
      </c>
      <c r="AE14" s="1" t="str">
        <f t="shared" si="5"/>
        <v>Taş (orta)</v>
      </c>
      <c r="AF14" s="1">
        <f t="shared" si="6"/>
        <v>2.21</v>
      </c>
      <c r="AG14" s="1">
        <f t="shared" si="7"/>
        <v>2.4</v>
      </c>
    </row>
    <row r="15" spans="2:33" ht="12.75">
      <c r="B15" s="2" t="s">
        <v>26</v>
      </c>
      <c r="C15" s="2">
        <v>3.68</v>
      </c>
      <c r="D15" s="2">
        <v>2.07</v>
      </c>
      <c r="E15" s="2">
        <v>1.23</v>
      </c>
      <c r="F15" s="2">
        <v>2.07</v>
      </c>
      <c r="G15" s="2">
        <v>6.42</v>
      </c>
      <c r="H15" s="2">
        <v>3.12</v>
      </c>
      <c r="I15" s="2">
        <v>2.92</v>
      </c>
      <c r="J15" s="2">
        <v>2.34</v>
      </c>
      <c r="K15" s="2">
        <v>1.95</v>
      </c>
      <c r="L15" s="2">
        <v>3.6</v>
      </c>
      <c r="M15" s="4">
        <v>1.23</v>
      </c>
      <c r="N15" s="2">
        <v>3.31</v>
      </c>
      <c r="O15" s="4">
        <v>1.23</v>
      </c>
      <c r="P15" s="2">
        <v>2.12</v>
      </c>
      <c r="Q15" s="2">
        <v>1.83</v>
      </c>
      <c r="R15" s="2">
        <v>9.37</v>
      </c>
      <c r="S15" s="2">
        <v>2.02</v>
      </c>
      <c r="T15" s="2">
        <v>2.83</v>
      </c>
      <c r="U15" s="3">
        <v>6.42</v>
      </c>
      <c r="V15" s="2">
        <v>3.12</v>
      </c>
      <c r="W15" s="2" t="str">
        <f t="shared" si="8"/>
        <v>2,89 ± 1,57</v>
      </c>
      <c r="X15" s="2" t="str">
        <f t="shared" si="9"/>
        <v>3,4 ± 1,24</v>
      </c>
      <c r="Y15" s="2">
        <f t="shared" si="1"/>
        <v>6.42</v>
      </c>
      <c r="Z15" s="1">
        <f t="shared" si="2"/>
        <v>1.23</v>
      </c>
      <c r="AA15" s="1">
        <f t="shared" si="3"/>
        <v>54.325259515570934</v>
      </c>
      <c r="AB15" s="1">
        <f t="shared" si="3"/>
        <v>36.470588235294116</v>
      </c>
      <c r="AC15" s="1">
        <f t="shared" si="4"/>
        <v>-0.5099999999999998</v>
      </c>
      <c r="AE15" s="1" t="str">
        <f t="shared" si="5"/>
        <v>Taş (küçük)</v>
      </c>
      <c r="AF15" s="1">
        <f t="shared" si="6"/>
        <v>2.89</v>
      </c>
      <c r="AG15" s="1">
        <f t="shared" si="7"/>
        <v>3.4</v>
      </c>
    </row>
    <row r="16" ht="12.75">
      <c r="AA16" s="1">
        <f>AVERAGE(AA4:AA15)</f>
        <v>32.48329241767154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 EDEBİYAT FAKÜLTESİ KİMYA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TANER TANRISEVER</dc:creator>
  <cp:keywords/>
  <dc:description/>
  <cp:lastModifiedBy>TANER TANRISEVER</cp:lastModifiedBy>
  <dcterms:created xsi:type="dcterms:W3CDTF">2008-10-27T12:30:53Z</dcterms:created>
  <dcterms:modified xsi:type="dcterms:W3CDTF">2008-11-03T13:28:29Z</dcterms:modified>
  <cp:category/>
  <cp:version/>
  <cp:contentType/>
  <cp:contentStatus/>
</cp:coreProperties>
</file>